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scobedo\Desktop\"/>
    </mc:Choice>
  </mc:AlternateContent>
  <xr:revisionPtr revIDLastSave="0" documentId="13_ncr:1_{0A710C64-505A-4763-B5D7-99649EC760D0}" xr6:coauthVersionLast="47" xr6:coauthVersionMax="47" xr10:uidLastSave="{00000000-0000-0000-0000-000000000000}"/>
  <bookViews>
    <workbookView xWindow="180" yWindow="7380" windowWidth="41760" windowHeight="17520" xr2:uid="{F0836908-C18C-4390-A30A-74F9A93B446D}"/>
  </bookViews>
  <sheets>
    <sheet name="Fee Schedule" sheetId="1" r:id="rId1"/>
    <sheet name="Procedure Code to CPT" sheetId="2" r:id="rId2"/>
  </sheets>
  <definedNames>
    <definedName name="_xlnm._FilterDatabase" localSheetId="0" hidden="1">'Fee Schedule'!#REF!</definedName>
    <definedName name="_xlnm.Extract" localSheetId="0">'Fee Schedule'!#REF!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1" l="1"/>
  <c r="S31" i="1"/>
  <c r="S22" i="1"/>
  <c r="S15" i="1"/>
  <c r="P40" i="1"/>
  <c r="P30" i="1"/>
  <c r="P21" i="1"/>
  <c r="P14" i="1"/>
  <c r="P11" i="1"/>
  <c r="O40" i="1"/>
  <c r="O30" i="1"/>
  <c r="O21" i="1"/>
  <c r="O14" i="1"/>
  <c r="O11" i="1"/>
  <c r="L46" i="1"/>
  <c r="L47" i="1"/>
  <c r="L45" i="1"/>
  <c r="L44" i="1"/>
  <c r="L42" i="1"/>
  <c r="L39" i="1"/>
  <c r="L37" i="1"/>
  <c r="L36" i="1"/>
  <c r="L35" i="1"/>
  <c r="L34" i="1"/>
  <c r="L32" i="1"/>
  <c r="L29" i="1"/>
  <c r="L27" i="1"/>
  <c r="L26" i="1"/>
  <c r="L25" i="1"/>
  <c r="L23" i="1"/>
  <c r="L20" i="1"/>
  <c r="L18" i="1"/>
  <c r="L17" i="1"/>
  <c r="L13" i="1"/>
  <c r="L12" i="1"/>
  <c r="L10" i="1"/>
  <c r="L9" i="1"/>
  <c r="L8" i="1"/>
  <c r="L7" i="1"/>
  <c r="K47" i="1"/>
  <c r="K46" i="1"/>
  <c r="K45" i="1"/>
  <c r="K44" i="1"/>
  <c r="K42" i="1"/>
  <c r="K39" i="1"/>
  <c r="K37" i="1"/>
  <c r="K36" i="1"/>
  <c r="K35" i="1"/>
  <c r="K34" i="1"/>
  <c r="K32" i="1"/>
  <c r="K29" i="1"/>
  <c r="K27" i="1"/>
  <c r="K26" i="1"/>
  <c r="K25" i="1"/>
  <c r="K23" i="1"/>
  <c r="K20" i="1"/>
  <c r="K18" i="1"/>
  <c r="K17" i="1"/>
  <c r="K13" i="1"/>
  <c r="K12" i="1"/>
  <c r="K10" i="1"/>
  <c r="K9" i="1"/>
  <c r="K8" i="1"/>
  <c r="K7" i="1"/>
  <c r="J47" i="1"/>
  <c r="J46" i="1"/>
  <c r="J45" i="1"/>
  <c r="J44" i="1"/>
  <c r="J42" i="1"/>
  <c r="J39" i="1"/>
  <c r="J37" i="1"/>
  <c r="J36" i="1"/>
  <c r="J35" i="1"/>
  <c r="J34" i="1"/>
  <c r="J32" i="1"/>
  <c r="J29" i="1"/>
  <c r="J27" i="1"/>
  <c r="J26" i="1"/>
  <c r="J25" i="1"/>
  <c r="J23" i="1"/>
  <c r="J20" i="1"/>
  <c r="J18" i="1"/>
  <c r="J17" i="1"/>
  <c r="J13" i="1"/>
  <c r="J12" i="1"/>
  <c r="J8" i="1"/>
  <c r="J9" i="1"/>
  <c r="J10" i="1"/>
  <c r="J7" i="1"/>
  <c r="I42" i="1"/>
  <c r="I39" i="1"/>
  <c r="I32" i="1"/>
  <c r="I29" i="1"/>
  <c r="I23" i="1"/>
  <c r="I20" i="1"/>
  <c r="I47" i="1"/>
  <c r="I46" i="1"/>
  <c r="I45" i="1"/>
  <c r="I44" i="1"/>
  <c r="I37" i="1"/>
  <c r="I36" i="1"/>
  <c r="I35" i="1"/>
  <c r="I34" i="1"/>
  <c r="I26" i="1"/>
  <c r="I25" i="1"/>
  <c r="I18" i="1"/>
  <c r="I17" i="1"/>
  <c r="I13" i="1"/>
  <c r="I12" i="1"/>
  <c r="I8" i="1"/>
  <c r="I9" i="1"/>
  <c r="I10" i="1"/>
  <c r="I7" i="1"/>
</calcChain>
</file>

<file path=xl/sharedStrings.xml><?xml version="1.0" encoding="utf-8"?>
<sst xmlns="http://schemas.openxmlformats.org/spreadsheetml/2006/main" count="208" uniqueCount="99">
  <si>
    <t>Fresno County Mental Health Plan</t>
  </si>
  <si>
    <t>Individual and Group Provider Fee Schedule</t>
  </si>
  <si>
    <t>Service Description</t>
  </si>
  <si>
    <t>Avatar Service Codes</t>
  </si>
  <si>
    <t>Psychiatrist</t>
  </si>
  <si>
    <t>MD Meds Eval Mngt Assessment (up to 120  min)</t>
  </si>
  <si>
    <t>MD Reauthorization including plan development only (up to 60   min)</t>
  </si>
  <si>
    <t>MD Med Eval Mngt Brief</t>
  </si>
  <si>
    <t>MD Meds Eval Mngt Follow-Up</t>
  </si>
  <si>
    <t>Individual  Medical Psychotherapy</t>
  </si>
  <si>
    <t>Individual Assessment</t>
  </si>
  <si>
    <t>Group Therapy</t>
  </si>
  <si>
    <t>Family Therapy</t>
  </si>
  <si>
    <t>Collateral</t>
  </si>
  <si>
    <t>Case Management / Linkage &amp;  Consult</t>
  </si>
  <si>
    <t>Psychologist  (Licensed/Registered/Waivered)</t>
  </si>
  <si>
    <t>Plan Development</t>
  </si>
  <si>
    <t>Rehabilitation</t>
  </si>
  <si>
    <t>LCSW/ASW, LMFT/AMFT, LPCC/APCC, RN -  MS</t>
  </si>
  <si>
    <t>Licensed</t>
  </si>
  <si>
    <t>Unlicensed</t>
  </si>
  <si>
    <t>Smart Care Procedure Code</t>
  </si>
  <si>
    <t>Delete</t>
  </si>
  <si>
    <t>SmartCare
Description</t>
  </si>
  <si>
    <t>Psychiatric Diagnostic Evaluation with Medical Services</t>
  </si>
  <si>
    <t>Office or Other Outpatient Visit of an Established Patient</t>
  </si>
  <si>
    <t>Psychotherapy with Patient</t>
  </si>
  <si>
    <t>Psychiatric Diagnostic Evaluation</t>
  </si>
  <si>
    <t>Group Psychotherapy (Other Than of a Multiple-Family Group)</t>
  </si>
  <si>
    <t>Targeted Case Management</t>
  </si>
  <si>
    <t>Psychosocial Rehabilitation</t>
  </si>
  <si>
    <t>Family  Psychotherapy</t>
  </si>
  <si>
    <t>Individual Psychotherapy</t>
  </si>
  <si>
    <t xml:space="preserve">Individual Psychotherapy </t>
  </si>
  <si>
    <t>Mental Health Service Plan Developed by Non-Physician</t>
  </si>
  <si>
    <t xml:space="preserve">Family Psychotherapy (Conjoint psychotherapy with Patient Present) (50 min) </t>
  </si>
  <si>
    <t>Individual</t>
  </si>
  <si>
    <t>170/190</t>
  </si>
  <si>
    <t>172/192</t>
  </si>
  <si>
    <t>173/193</t>
  </si>
  <si>
    <t xml:space="preserve">No equivalent code for collareral services* </t>
  </si>
  <si>
    <t xml:space="preserve">No equivalent code for collareral services*  </t>
  </si>
  <si>
    <t>Collateral is no longer a service description.  Services provided to a collateral source should be billed to the intervention provided during the session. ( i,e., TCM.) Collateral engagements are no longer claimed with a unique service code, but should be based on the type of intervention provided to the collateral resource of the person served. Therapy-type interventions should NOT  be claimed as collateral engagements.</t>
  </si>
  <si>
    <t>Effective 7-1-2023</t>
  </si>
  <si>
    <t>Rate/Minute</t>
  </si>
  <si>
    <t>Code Duration (mins)</t>
  </si>
  <si>
    <t>30</t>
  </si>
  <si>
    <t>15</t>
  </si>
  <si>
    <t>50</t>
  </si>
  <si>
    <t>0-7</t>
  </si>
  <si>
    <t>8-22</t>
  </si>
  <si>
    <t>23-37</t>
  </si>
  <si>
    <t>38-52</t>
  </si>
  <si>
    <t>53-67</t>
  </si>
  <si>
    <t>Amount Paid by 15 Minute Codes Minutes</t>
  </si>
  <si>
    <t>0-14</t>
  </si>
  <si>
    <t>15-44</t>
  </si>
  <si>
    <t>45-74</t>
  </si>
  <si>
    <t>Amount Paid by 30 Minute Codes Minutes</t>
  </si>
  <si>
    <t>Amount Paid by 50 Minute Codes Minutes</t>
  </si>
  <si>
    <t>CPT Code</t>
  </si>
  <si>
    <t xml:space="preserve">Family Psychotherapy [Conjoint Psychotherapy] (with Patient Present), 50 Minutes </t>
  </si>
  <si>
    <t>CPT Service Description</t>
  </si>
  <si>
    <t>Allowable Modifiers</t>
  </si>
  <si>
    <t>59
93
95
GC
HK
HL
HV
XE
XP
XU</t>
  </si>
  <si>
    <t>Minutes Paid</t>
  </si>
  <si>
    <t>Group Psychotherapy (Other Than of a Multiple-Family Group), 15 Minutes</t>
  </si>
  <si>
    <t>H0032</t>
  </si>
  <si>
    <t xml:space="preserve">Mental Health Service Plan Developed by Non-Physician, 15 Minutes </t>
  </si>
  <si>
    <t>GC
HK
HL
HV
SC</t>
  </si>
  <si>
    <t xml:space="preserve">Office or Other Outpatient Visit of an Established Patient, 10-19 Minutes </t>
  </si>
  <si>
    <t>27
59
95
GC
HK
HL
HV
XE
XP
XU</t>
  </si>
  <si>
    <t>Office or Other Outpatient Visit of an Established Patient, 20-29 Minutes</t>
  </si>
  <si>
    <t>Office or Other Outpatient Visit of an Established Patient, 30-39 Minutes</t>
  </si>
  <si>
    <t xml:space="preserve">Office or Other Outpatient Visit of an Established Patient, 40-54 Minutes </t>
  </si>
  <si>
    <t>Psychiatric Diagnostic Evaluation, 15 Minutes</t>
  </si>
  <si>
    <t>59
93
95
GC
HK
HL
HV
HW
XE
XP
XU</t>
  </si>
  <si>
    <t xml:space="preserve">Psychiatric Diagnostic Evaluation with Medical Services, 15 Minutes </t>
  </si>
  <si>
    <t>H2017</t>
  </si>
  <si>
    <t>Psychosocial Rehabilitation, per 15 Minutes</t>
  </si>
  <si>
    <t>Psychotherapy, 30 Minutes with Patient</t>
  </si>
  <si>
    <t>Psychotherapy, 45 Minutes with Patient</t>
  </si>
  <si>
    <t>Psychotherapy, 60 Minutes with Patient</t>
  </si>
  <si>
    <t>T1017</t>
  </si>
  <si>
    <t xml:space="preserve">Targeted Case Management, Each 15 Minutes </t>
  </si>
  <si>
    <t>GC
HK
HL
HV
HW
SC</t>
  </si>
  <si>
    <t>Minute Range</t>
  </si>
  <si>
    <t>25 - 74</t>
  </si>
  <si>
    <t>8 - 22</t>
  </si>
  <si>
    <t>10 - 19</t>
  </si>
  <si>
    <t>20 - 29</t>
  </si>
  <si>
    <t>30 - 39</t>
  </si>
  <si>
    <t>40 - 54</t>
  </si>
  <si>
    <t>15 - 37</t>
  </si>
  <si>
    <t>38 - 52</t>
  </si>
  <si>
    <t>53 - 67</t>
  </si>
  <si>
    <t>0-25</t>
  </si>
  <si>
    <t>26-57</t>
  </si>
  <si>
    <r>
      <t>revision:</t>
    </r>
    <r>
      <rPr>
        <b/>
        <sz val="11"/>
        <color rgb="FFFF0000"/>
        <rFont val="Calibri"/>
        <family val="2"/>
        <scheme val="minor"/>
      </rPr>
      <t xml:space="preserve"> 2023.07.11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</si>
</sst>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9" fontId="7" fillId="2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9" fontId="7" fillId="2" borderId="1" xfId="0" quotePrefix="1" applyNumberFormat="1" applyFont="1" applyFill="1" applyBorder="1" applyAlignment="1">
      <alignment horizontal="center" vertical="center"/>
    </xf>
    <xf numFmtId="9" fontId="7" fillId="2" borderId="1" xfId="0" quotePrefix="1" applyNumberFormat="1" applyFont="1" applyFill="1" applyBorder="1" applyAlignment="1">
      <alignment vertical="center"/>
    </xf>
    <xf numFmtId="49" fontId="9" fillId="0" borderId="1" xfId="1" applyNumberFormat="1" applyFont="1" applyBorder="1" applyAlignment="1">
      <alignment horizontal="center"/>
    </xf>
    <xf numFmtId="49" fontId="7" fillId="2" borderId="1" xfId="1" quotePrefix="1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9" fontId="7" fillId="0" borderId="0" xfId="0" quotePrefix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center"/>
    </xf>
    <xf numFmtId="49" fontId="7" fillId="0" borderId="0" xfId="1" quotePrefix="1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49" fontId="9" fillId="4" borderId="1" xfId="1" applyNumberFormat="1" applyFont="1" applyFill="1" applyBorder="1" applyAlignment="1">
      <alignment horizontal="center"/>
    </xf>
    <xf numFmtId="0" fontId="1" fillId="4" borderId="1" xfId="0" applyFont="1" applyFill="1" applyBorder="1"/>
    <xf numFmtId="49" fontId="7" fillId="4" borderId="1" xfId="1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44" fontId="9" fillId="0" borderId="1" xfId="2" applyFont="1" applyBorder="1" applyAlignment="1">
      <alignment horizontal="center"/>
    </xf>
    <xf numFmtId="44" fontId="1" fillId="0" borderId="1" xfId="2" applyFont="1" applyBorder="1"/>
    <xf numFmtId="0" fontId="5" fillId="0" borderId="1" xfId="0" applyFont="1" applyBorder="1" applyAlignment="1">
      <alignment vertical="center" wrapText="1"/>
    </xf>
    <xf numFmtId="44" fontId="1" fillId="0" borderId="1" xfId="0" applyNumberFormat="1" applyFont="1" applyBorder="1"/>
    <xf numFmtId="44" fontId="9" fillId="4" borderId="1" xfId="2" applyFont="1" applyFill="1" applyBorder="1" applyAlignment="1">
      <alignment horizontal="center"/>
    </xf>
    <xf numFmtId="44" fontId="1" fillId="4" borderId="1" xfId="2" applyFont="1" applyFill="1" applyBorder="1"/>
    <xf numFmtId="44" fontId="1" fillId="4" borderId="1" xfId="0" applyNumberFormat="1" applyFont="1" applyFill="1" applyBorder="1"/>
    <xf numFmtId="44" fontId="1" fillId="0" borderId="1" xfId="2" applyFont="1" applyFill="1" applyBorder="1"/>
    <xf numFmtId="44" fontId="1" fillId="0" borderId="1" xfId="0" applyNumberFormat="1" applyFont="1" applyFill="1" applyBorder="1"/>
    <xf numFmtId="0" fontId="0" fillId="0" borderId="1" xfId="0" applyBorder="1"/>
    <xf numFmtId="0" fontId="3" fillId="5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3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49" fontId="7" fillId="2" borderId="5" xfId="1" quotePrefix="1" applyNumberFormat="1" applyFont="1" applyFill="1" applyBorder="1" applyAlignment="1">
      <alignment horizontal="center" vertical="center"/>
    </xf>
    <xf numFmtId="49" fontId="7" fillId="2" borderId="4" xfId="1" quotePrefix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9" fontId="7" fillId="2" borderId="1" xfId="1" quotePrefix="1" applyNumberFormat="1" applyFont="1" applyFill="1" applyBorder="1" applyAlignment="1">
      <alignment horizontal="center" vertical="center"/>
    </xf>
    <xf numFmtId="49" fontId="7" fillId="2" borderId="2" xfId="1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C598-F6FB-4EFD-B0CE-53CE1C5613A4}">
  <sheetPr>
    <pageSetUpPr fitToPage="1"/>
  </sheetPr>
  <dimension ref="A1:S48"/>
  <sheetViews>
    <sheetView tabSelected="1" topLeftCell="C1" zoomScale="170" zoomScaleNormal="170" zoomScaleSheetLayoutView="150" workbookViewId="0">
      <selection activeCell="A3" sqref="A3:F3"/>
    </sheetView>
  </sheetViews>
  <sheetFormatPr defaultColWidth="9.140625" defaultRowHeight="15" x14ac:dyDescent="0.25"/>
  <cols>
    <col min="1" max="1" width="64.85546875" style="1" bestFit="1" customWidth="1"/>
    <col min="2" max="2" width="9.42578125" style="3" customWidth="1"/>
    <col min="3" max="3" width="10" style="3" customWidth="1"/>
    <col min="4" max="4" width="72" style="3" bestFit="1" customWidth="1"/>
    <col min="5" max="5" width="12.28515625" style="3" bestFit="1" customWidth="1"/>
    <col min="6" max="6" width="11.28515625" style="1" bestFit="1" customWidth="1"/>
    <col min="7" max="7" width="8.85546875" style="1" customWidth="1"/>
    <col min="8" max="8" width="6.28515625" style="26" bestFit="1" customWidth="1"/>
    <col min="9" max="9" width="8.28515625" style="1" bestFit="1" customWidth="1"/>
    <col min="10" max="12" width="9.28515625" style="1" bestFit="1" customWidth="1"/>
    <col min="13" max="16384" width="9.140625" style="1"/>
  </cols>
  <sheetData>
    <row r="1" spans="1:19" x14ac:dyDescent="0.25">
      <c r="A1" s="62" t="s">
        <v>0</v>
      </c>
      <c r="B1" s="62"/>
      <c r="C1" s="62"/>
      <c r="D1" s="62"/>
      <c r="E1" s="62"/>
      <c r="F1" s="62"/>
    </row>
    <row r="2" spans="1:19" x14ac:dyDescent="0.25">
      <c r="A2" s="62" t="s">
        <v>1</v>
      </c>
      <c r="B2" s="62"/>
      <c r="C2" s="62"/>
      <c r="D2" s="62"/>
      <c r="E2" s="62"/>
      <c r="F2" s="62"/>
    </row>
    <row r="3" spans="1:19" x14ac:dyDescent="0.25">
      <c r="A3" s="63" t="s">
        <v>43</v>
      </c>
      <c r="B3" s="63"/>
      <c r="C3" s="63"/>
      <c r="D3" s="63"/>
      <c r="E3" s="63"/>
      <c r="F3" s="63"/>
    </row>
    <row r="4" spans="1:19" x14ac:dyDescent="0.25">
      <c r="A4" s="64" t="s">
        <v>98</v>
      </c>
      <c r="B4" s="64"/>
      <c r="C4" s="64"/>
      <c r="D4" s="64"/>
      <c r="E4" s="64"/>
      <c r="F4" s="64"/>
    </row>
    <row r="5" spans="1:19" ht="60" customHeight="1" x14ac:dyDescent="0.25">
      <c r="A5" s="16" t="s">
        <v>2</v>
      </c>
      <c r="B5" s="7" t="s">
        <v>3</v>
      </c>
      <c r="C5" s="17" t="s">
        <v>21</v>
      </c>
      <c r="D5" s="17" t="s">
        <v>23</v>
      </c>
      <c r="E5" s="38" t="s">
        <v>44</v>
      </c>
      <c r="F5" s="17" t="s">
        <v>45</v>
      </c>
      <c r="G5" s="27"/>
      <c r="H5" s="65" t="s">
        <v>54</v>
      </c>
      <c r="I5" s="65"/>
      <c r="J5" s="65"/>
      <c r="K5" s="65"/>
      <c r="L5" s="65"/>
      <c r="N5" s="66" t="s">
        <v>58</v>
      </c>
      <c r="O5" s="67"/>
      <c r="P5" s="68"/>
      <c r="R5" s="65" t="s">
        <v>59</v>
      </c>
      <c r="S5" s="65"/>
    </row>
    <row r="6" spans="1:19" s="2" customFormat="1" x14ac:dyDescent="0.25">
      <c r="A6" s="13" t="s">
        <v>4</v>
      </c>
      <c r="B6" s="14"/>
      <c r="C6" s="14"/>
      <c r="D6" s="14"/>
      <c r="E6" s="21"/>
      <c r="F6" s="21"/>
      <c r="G6" s="28"/>
      <c r="H6" s="20" t="s">
        <v>49</v>
      </c>
      <c r="I6" s="20" t="s">
        <v>50</v>
      </c>
      <c r="J6" s="20" t="s">
        <v>51</v>
      </c>
      <c r="K6" s="20" t="s">
        <v>52</v>
      </c>
      <c r="L6" s="20" t="s">
        <v>53</v>
      </c>
      <c r="N6" s="20" t="s">
        <v>55</v>
      </c>
      <c r="O6" s="20" t="s">
        <v>56</v>
      </c>
      <c r="P6" s="20" t="s">
        <v>57</v>
      </c>
      <c r="R6" s="20" t="s">
        <v>96</v>
      </c>
      <c r="S6" s="20" t="s">
        <v>97</v>
      </c>
    </row>
    <row r="7" spans="1:19" x14ac:dyDescent="0.25">
      <c r="A7" s="8" t="s">
        <v>5</v>
      </c>
      <c r="B7" s="9" t="s">
        <v>37</v>
      </c>
      <c r="C7" s="9">
        <v>80</v>
      </c>
      <c r="D7" s="5" t="s">
        <v>24</v>
      </c>
      <c r="E7" s="19">
        <v>4.88</v>
      </c>
      <c r="F7" s="22">
        <v>15</v>
      </c>
      <c r="G7" s="29"/>
      <c r="H7" s="36">
        <v>0</v>
      </c>
      <c r="I7" s="37">
        <f>E7*F7</f>
        <v>73.2</v>
      </c>
      <c r="J7" s="39">
        <f>I7*2</f>
        <v>146.4</v>
      </c>
      <c r="K7" s="39">
        <f>I7*3</f>
        <v>219.60000000000002</v>
      </c>
      <c r="L7" s="39">
        <f>I7*4</f>
        <v>292.8</v>
      </c>
      <c r="N7" s="40"/>
      <c r="O7" s="41"/>
      <c r="P7" s="42"/>
      <c r="R7" s="40"/>
      <c r="S7" s="41"/>
    </row>
    <row r="8" spans="1:19" x14ac:dyDescent="0.25">
      <c r="A8" s="8" t="s">
        <v>6</v>
      </c>
      <c r="B8" s="9" t="s">
        <v>37</v>
      </c>
      <c r="C8" s="9">
        <v>80</v>
      </c>
      <c r="D8" s="5" t="s">
        <v>24</v>
      </c>
      <c r="E8" s="19">
        <v>4.88</v>
      </c>
      <c r="F8" s="22">
        <v>15</v>
      </c>
      <c r="G8" s="29"/>
      <c r="H8" s="36">
        <v>0</v>
      </c>
      <c r="I8" s="37">
        <f t="shared" ref="I8:I13" si="0">E8*F8</f>
        <v>73.2</v>
      </c>
      <c r="J8" s="39">
        <f t="shared" ref="J8:J13" si="1">I8*2</f>
        <v>146.4</v>
      </c>
      <c r="K8" s="39">
        <f>I8*3</f>
        <v>219.60000000000002</v>
      </c>
      <c r="L8" s="39">
        <f>I8*4</f>
        <v>292.8</v>
      </c>
      <c r="N8" s="40"/>
      <c r="O8" s="41"/>
      <c r="P8" s="42"/>
      <c r="R8" s="40"/>
      <c r="S8" s="41"/>
    </row>
    <row r="9" spans="1:19" x14ac:dyDescent="0.25">
      <c r="A9" s="8" t="s">
        <v>7</v>
      </c>
      <c r="B9" s="9" t="s">
        <v>38</v>
      </c>
      <c r="C9" s="9">
        <v>73</v>
      </c>
      <c r="D9" s="5" t="s">
        <v>25</v>
      </c>
      <c r="E9" s="19">
        <v>4.88</v>
      </c>
      <c r="F9" s="22" t="s">
        <v>47</v>
      </c>
      <c r="G9" s="29"/>
      <c r="H9" s="36">
        <v>0</v>
      </c>
      <c r="I9" s="37">
        <f t="shared" si="0"/>
        <v>73.2</v>
      </c>
      <c r="J9" s="39">
        <f t="shared" si="1"/>
        <v>146.4</v>
      </c>
      <c r="K9" s="39">
        <f>I9*3</f>
        <v>219.60000000000002</v>
      </c>
      <c r="L9" s="39">
        <f>I9*4</f>
        <v>292.8</v>
      </c>
      <c r="N9" s="40"/>
      <c r="O9" s="41"/>
      <c r="P9" s="42"/>
      <c r="R9" s="40"/>
      <c r="S9" s="41"/>
    </row>
    <row r="10" spans="1:19" x14ac:dyDescent="0.25">
      <c r="A10" s="8" t="s">
        <v>8</v>
      </c>
      <c r="B10" s="9" t="s">
        <v>39</v>
      </c>
      <c r="C10" s="9">
        <v>73</v>
      </c>
      <c r="D10" s="5" t="s">
        <v>25</v>
      </c>
      <c r="E10" s="19">
        <v>4.88</v>
      </c>
      <c r="F10" s="22" t="s">
        <v>47</v>
      </c>
      <c r="G10" s="29"/>
      <c r="H10" s="36">
        <v>0</v>
      </c>
      <c r="I10" s="37">
        <f t="shared" si="0"/>
        <v>73.2</v>
      </c>
      <c r="J10" s="39">
        <f t="shared" si="1"/>
        <v>146.4</v>
      </c>
      <c r="K10" s="39">
        <f>I10*3</f>
        <v>219.60000000000002</v>
      </c>
      <c r="L10" s="39">
        <f>I10*4</f>
        <v>292.8</v>
      </c>
      <c r="N10" s="40"/>
      <c r="O10" s="41"/>
      <c r="P10" s="42"/>
      <c r="R10" s="40"/>
      <c r="S10" s="41"/>
    </row>
    <row r="11" spans="1:19" x14ac:dyDescent="0.25">
      <c r="A11" s="8" t="s">
        <v>9</v>
      </c>
      <c r="B11" s="9">
        <v>126</v>
      </c>
      <c r="C11" s="9">
        <v>93</v>
      </c>
      <c r="D11" s="5" t="s">
        <v>26</v>
      </c>
      <c r="E11" s="19">
        <v>4.88</v>
      </c>
      <c r="F11" s="22" t="s">
        <v>46</v>
      </c>
      <c r="G11" s="29"/>
      <c r="H11" s="32"/>
      <c r="I11" s="33"/>
      <c r="J11" s="33"/>
      <c r="K11" s="33"/>
      <c r="L11" s="33"/>
      <c r="N11" s="36">
        <v>0</v>
      </c>
      <c r="O11" s="43">
        <f>E11*F11</f>
        <v>146.4</v>
      </c>
      <c r="P11" s="44">
        <f>O11*2</f>
        <v>292.8</v>
      </c>
      <c r="R11" s="40"/>
      <c r="S11" s="41"/>
    </row>
    <row r="12" spans="1:19" x14ac:dyDescent="0.25">
      <c r="A12" s="8" t="s">
        <v>10</v>
      </c>
      <c r="B12" s="9">
        <v>103</v>
      </c>
      <c r="C12" s="9">
        <v>79</v>
      </c>
      <c r="D12" s="5" t="s">
        <v>27</v>
      </c>
      <c r="E12" s="19">
        <v>4.88</v>
      </c>
      <c r="F12" s="22" t="s">
        <v>47</v>
      </c>
      <c r="G12" s="29"/>
      <c r="H12" s="36">
        <v>0</v>
      </c>
      <c r="I12" s="37">
        <f t="shared" si="0"/>
        <v>73.2</v>
      </c>
      <c r="J12" s="39">
        <f t="shared" si="1"/>
        <v>146.4</v>
      </c>
      <c r="K12" s="39">
        <f>I12*3</f>
        <v>219.60000000000002</v>
      </c>
      <c r="L12" s="39">
        <f>I12*4</f>
        <v>292.8</v>
      </c>
      <c r="N12" s="40"/>
      <c r="O12" s="41"/>
      <c r="P12" s="42"/>
      <c r="R12" s="40"/>
      <c r="S12" s="41"/>
    </row>
    <row r="13" spans="1:19" x14ac:dyDescent="0.25">
      <c r="A13" s="8" t="s">
        <v>11</v>
      </c>
      <c r="B13" s="9">
        <v>82</v>
      </c>
      <c r="C13" s="9">
        <v>36</v>
      </c>
      <c r="D13" s="5" t="s">
        <v>28</v>
      </c>
      <c r="E13" s="19">
        <v>4.88</v>
      </c>
      <c r="F13" s="22" t="s">
        <v>47</v>
      </c>
      <c r="G13" s="29"/>
      <c r="H13" s="36">
        <v>0</v>
      </c>
      <c r="I13" s="37">
        <f t="shared" si="0"/>
        <v>73.2</v>
      </c>
      <c r="J13" s="39">
        <f t="shared" si="1"/>
        <v>146.4</v>
      </c>
      <c r="K13" s="39">
        <f>I13*3</f>
        <v>219.60000000000002</v>
      </c>
      <c r="L13" s="39">
        <f>I13*4</f>
        <v>292.8</v>
      </c>
      <c r="N13" s="40"/>
      <c r="O13" s="41"/>
      <c r="P13" s="42"/>
      <c r="R13" s="40"/>
      <c r="S13" s="41"/>
    </row>
    <row r="14" spans="1:19" x14ac:dyDescent="0.25">
      <c r="A14" s="8" t="s">
        <v>36</v>
      </c>
      <c r="B14" s="9">
        <v>83</v>
      </c>
      <c r="C14" s="9">
        <v>93</v>
      </c>
      <c r="D14" s="16" t="s">
        <v>26</v>
      </c>
      <c r="E14" s="19">
        <v>4.88</v>
      </c>
      <c r="F14" s="22" t="s">
        <v>46</v>
      </c>
      <c r="G14" s="29"/>
      <c r="H14" s="32"/>
      <c r="I14" s="33"/>
      <c r="J14" s="33"/>
      <c r="K14" s="33"/>
      <c r="L14" s="33"/>
      <c r="N14" s="36">
        <v>0</v>
      </c>
      <c r="O14" s="43">
        <f>E14*F14</f>
        <v>146.4</v>
      </c>
      <c r="P14" s="44">
        <f>O14*2</f>
        <v>292.8</v>
      </c>
      <c r="R14" s="40"/>
      <c r="S14" s="41"/>
    </row>
    <row r="15" spans="1:19" x14ac:dyDescent="0.25">
      <c r="A15" s="8" t="s">
        <v>12</v>
      </c>
      <c r="B15" s="9">
        <v>156</v>
      </c>
      <c r="C15" s="9">
        <v>34</v>
      </c>
      <c r="D15" s="5" t="s">
        <v>35</v>
      </c>
      <c r="E15" s="19">
        <v>4.88</v>
      </c>
      <c r="F15" s="22" t="s">
        <v>48</v>
      </c>
      <c r="G15" s="29"/>
      <c r="H15" s="32"/>
      <c r="I15" s="33"/>
      <c r="J15" s="33"/>
      <c r="K15" s="33"/>
      <c r="L15" s="33"/>
      <c r="N15" s="32"/>
      <c r="O15" s="33"/>
      <c r="P15" s="33"/>
      <c r="R15" s="36">
        <v>0</v>
      </c>
      <c r="S15" s="43">
        <f>E15*F15</f>
        <v>244</v>
      </c>
    </row>
    <row r="16" spans="1:19" x14ac:dyDescent="0.25">
      <c r="A16" s="10" t="s">
        <v>13</v>
      </c>
      <c r="B16" s="11">
        <v>150</v>
      </c>
      <c r="C16" s="11" t="s">
        <v>22</v>
      </c>
      <c r="D16" s="12" t="s">
        <v>40</v>
      </c>
      <c r="E16" s="19">
        <v>4.88</v>
      </c>
      <c r="F16" s="25"/>
      <c r="G16" s="29"/>
      <c r="H16" s="32"/>
      <c r="I16" s="33"/>
      <c r="J16" s="33"/>
      <c r="K16" s="33"/>
      <c r="L16" s="33"/>
      <c r="N16" s="32"/>
      <c r="O16" s="33"/>
      <c r="P16" s="33"/>
      <c r="R16" s="32"/>
      <c r="S16" s="33"/>
    </row>
    <row r="17" spans="1:19" x14ac:dyDescent="0.25">
      <c r="A17" s="8" t="s">
        <v>14</v>
      </c>
      <c r="B17" s="9">
        <v>205</v>
      </c>
      <c r="C17" s="9">
        <v>105</v>
      </c>
      <c r="D17" s="5" t="s">
        <v>29</v>
      </c>
      <c r="E17" s="19">
        <v>4.88</v>
      </c>
      <c r="F17" s="22" t="s">
        <v>47</v>
      </c>
      <c r="G17" s="29"/>
      <c r="H17" s="36">
        <v>0</v>
      </c>
      <c r="I17" s="37">
        <f t="shared" ref="I17:I20" si="2">E17*F17</f>
        <v>73.2</v>
      </c>
      <c r="J17" s="39">
        <f t="shared" ref="J17:J18" si="3">I17*2</f>
        <v>146.4</v>
      </c>
      <c r="K17" s="39">
        <f>I17*3</f>
        <v>219.60000000000002</v>
      </c>
      <c r="L17" s="39">
        <f>I17*4</f>
        <v>292.8</v>
      </c>
      <c r="N17" s="40"/>
      <c r="O17" s="41"/>
      <c r="P17" s="42"/>
      <c r="R17" s="40"/>
      <c r="S17" s="41"/>
    </row>
    <row r="18" spans="1:19" x14ac:dyDescent="0.25">
      <c r="A18" s="8" t="s">
        <v>16</v>
      </c>
      <c r="B18" s="9">
        <v>159</v>
      </c>
      <c r="C18" s="9">
        <v>62</v>
      </c>
      <c r="D18" s="16" t="s">
        <v>34</v>
      </c>
      <c r="E18" s="19">
        <v>4.88</v>
      </c>
      <c r="F18" s="22" t="s">
        <v>47</v>
      </c>
      <c r="G18" s="29"/>
      <c r="H18" s="36">
        <v>0</v>
      </c>
      <c r="I18" s="37">
        <f t="shared" si="2"/>
        <v>73.2</v>
      </c>
      <c r="J18" s="39">
        <f t="shared" si="3"/>
        <v>146.4</v>
      </c>
      <c r="K18" s="39">
        <f>I18*3</f>
        <v>219.60000000000002</v>
      </c>
      <c r="L18" s="39">
        <f>I18*4</f>
        <v>292.8</v>
      </c>
      <c r="N18" s="40"/>
      <c r="O18" s="41"/>
      <c r="P18" s="42"/>
      <c r="R18" s="40"/>
      <c r="S18" s="41"/>
    </row>
    <row r="19" spans="1:19" s="2" customFormat="1" x14ac:dyDescent="0.25">
      <c r="A19" s="13" t="s">
        <v>15</v>
      </c>
      <c r="B19" s="14"/>
      <c r="C19" s="14"/>
      <c r="D19" s="14"/>
      <c r="E19" s="21"/>
      <c r="F19" s="23"/>
      <c r="G19" s="30"/>
      <c r="H19" s="34"/>
      <c r="I19" s="35"/>
      <c r="J19" s="35"/>
      <c r="K19" s="35"/>
      <c r="L19" s="35"/>
      <c r="N19" s="34"/>
      <c r="O19" s="35"/>
      <c r="P19" s="35"/>
      <c r="R19" s="34"/>
      <c r="S19" s="35"/>
    </row>
    <row r="20" spans="1:19" x14ac:dyDescent="0.25">
      <c r="A20" s="8" t="s">
        <v>10</v>
      </c>
      <c r="B20" s="9">
        <v>103</v>
      </c>
      <c r="C20" s="9">
        <v>79</v>
      </c>
      <c r="D20" s="5" t="s">
        <v>27</v>
      </c>
      <c r="E20" s="19">
        <v>2.0099999999999998</v>
      </c>
      <c r="F20" s="22" t="s">
        <v>47</v>
      </c>
      <c r="G20" s="29"/>
      <c r="H20" s="36">
        <v>0</v>
      </c>
      <c r="I20" s="37">
        <f t="shared" si="2"/>
        <v>30.15</v>
      </c>
      <c r="J20" s="39">
        <f t="shared" ref="J20" si="4">I20*2</f>
        <v>60.3</v>
      </c>
      <c r="K20" s="39">
        <f>I20*3</f>
        <v>90.449999999999989</v>
      </c>
      <c r="L20" s="39">
        <f>I20*4</f>
        <v>120.6</v>
      </c>
      <c r="N20" s="40"/>
      <c r="O20" s="41"/>
      <c r="P20" s="42"/>
      <c r="R20" s="40"/>
      <c r="S20" s="41"/>
    </row>
    <row r="21" spans="1:19" x14ac:dyDescent="0.25">
      <c r="A21" s="8" t="s">
        <v>33</v>
      </c>
      <c r="B21" s="9">
        <v>83</v>
      </c>
      <c r="C21" s="9">
        <v>93</v>
      </c>
      <c r="D21" s="16" t="s">
        <v>26</v>
      </c>
      <c r="E21" s="19">
        <v>2.0099999999999998</v>
      </c>
      <c r="F21" s="22" t="s">
        <v>46</v>
      </c>
      <c r="G21" s="29"/>
      <c r="H21" s="32"/>
      <c r="I21" s="33"/>
      <c r="J21" s="33"/>
      <c r="K21" s="33"/>
      <c r="L21" s="33"/>
      <c r="N21" s="36">
        <v>0</v>
      </c>
      <c r="O21" s="43">
        <f>E21*F21</f>
        <v>60.3</v>
      </c>
      <c r="P21" s="44">
        <f>O21*2</f>
        <v>120.6</v>
      </c>
      <c r="R21" s="40"/>
      <c r="S21" s="41"/>
    </row>
    <row r="22" spans="1:19" x14ac:dyDescent="0.25">
      <c r="A22" s="8" t="s">
        <v>31</v>
      </c>
      <c r="B22" s="9">
        <v>83</v>
      </c>
      <c r="C22" s="9">
        <v>34</v>
      </c>
      <c r="D22" s="5" t="s">
        <v>35</v>
      </c>
      <c r="E22" s="19">
        <v>2.0099999999999998</v>
      </c>
      <c r="F22" s="22" t="s">
        <v>48</v>
      </c>
      <c r="G22" s="29"/>
      <c r="H22" s="32"/>
      <c r="I22" s="33"/>
      <c r="J22" s="33"/>
      <c r="K22" s="33"/>
      <c r="L22" s="33"/>
      <c r="N22" s="32"/>
      <c r="O22" s="33"/>
      <c r="P22" s="33"/>
      <c r="R22" s="36">
        <v>0</v>
      </c>
      <c r="S22" s="43">
        <f>E22*F22</f>
        <v>100.49999999999999</v>
      </c>
    </row>
    <row r="23" spans="1:19" x14ac:dyDescent="0.25">
      <c r="A23" s="8" t="s">
        <v>11</v>
      </c>
      <c r="B23" s="9">
        <v>82</v>
      </c>
      <c r="C23" s="9">
        <v>36</v>
      </c>
      <c r="D23" s="5" t="s">
        <v>28</v>
      </c>
      <c r="E23" s="19">
        <v>2.0099999999999998</v>
      </c>
      <c r="F23" s="22" t="s">
        <v>47</v>
      </c>
      <c r="G23" s="29"/>
      <c r="H23" s="36">
        <v>0</v>
      </c>
      <c r="I23" s="37">
        <f t="shared" ref="I23" si="5">E23*F23</f>
        <v>30.15</v>
      </c>
      <c r="J23" s="39">
        <f t="shared" ref="J23" si="6">I23*2</f>
        <v>60.3</v>
      </c>
      <c r="K23" s="39">
        <f>I23*3</f>
        <v>90.449999999999989</v>
      </c>
      <c r="L23" s="39">
        <f>I23*4</f>
        <v>120.6</v>
      </c>
      <c r="N23" s="40"/>
      <c r="O23" s="41"/>
      <c r="P23" s="42"/>
      <c r="R23" s="40"/>
      <c r="S23" s="41"/>
    </row>
    <row r="24" spans="1:19" x14ac:dyDescent="0.25">
      <c r="A24" s="10" t="s">
        <v>13</v>
      </c>
      <c r="B24" s="11">
        <v>150</v>
      </c>
      <c r="C24" s="11" t="s">
        <v>22</v>
      </c>
      <c r="D24" s="12" t="s">
        <v>41</v>
      </c>
      <c r="E24" s="19">
        <v>2.0099999999999998</v>
      </c>
      <c r="F24" s="25"/>
      <c r="G24" s="29"/>
      <c r="H24" s="32"/>
      <c r="I24" s="33"/>
      <c r="J24" s="33"/>
      <c r="K24" s="33"/>
      <c r="L24" s="33"/>
      <c r="N24" s="32"/>
      <c r="O24" s="33"/>
      <c r="P24" s="33"/>
      <c r="R24" s="32"/>
      <c r="S24" s="33"/>
    </row>
    <row r="25" spans="1:19" x14ac:dyDescent="0.25">
      <c r="A25" s="8" t="s">
        <v>14</v>
      </c>
      <c r="B25" s="9">
        <v>205</v>
      </c>
      <c r="C25" s="9">
        <v>105</v>
      </c>
      <c r="D25" s="5" t="s">
        <v>29</v>
      </c>
      <c r="E25" s="19">
        <v>2.0099999999999998</v>
      </c>
      <c r="F25" s="22" t="s">
        <v>47</v>
      </c>
      <c r="G25" s="29"/>
      <c r="H25" s="36">
        <v>0</v>
      </c>
      <c r="I25" s="37">
        <f t="shared" ref="I25:I26" si="7">E25*F25</f>
        <v>30.15</v>
      </c>
      <c r="J25" s="39">
        <f t="shared" ref="J25:J27" si="8">I25*2</f>
        <v>60.3</v>
      </c>
      <c r="K25" s="39">
        <f>I25*3</f>
        <v>90.449999999999989</v>
      </c>
      <c r="L25" s="39">
        <f>I25*4</f>
        <v>120.6</v>
      </c>
      <c r="N25" s="40"/>
      <c r="O25" s="41"/>
      <c r="P25" s="42"/>
      <c r="R25" s="40"/>
      <c r="S25" s="41"/>
    </row>
    <row r="26" spans="1:19" x14ac:dyDescent="0.25">
      <c r="A26" s="8" t="s">
        <v>16</v>
      </c>
      <c r="B26" s="9">
        <v>159</v>
      </c>
      <c r="C26" s="9">
        <v>62</v>
      </c>
      <c r="D26" s="16" t="s">
        <v>34</v>
      </c>
      <c r="E26" s="19">
        <v>2.0099999999999998</v>
      </c>
      <c r="F26" s="22" t="s">
        <v>47</v>
      </c>
      <c r="G26" s="29"/>
      <c r="H26" s="36">
        <v>0</v>
      </c>
      <c r="I26" s="37">
        <f t="shared" si="7"/>
        <v>30.15</v>
      </c>
      <c r="J26" s="39">
        <f t="shared" si="8"/>
        <v>60.3</v>
      </c>
      <c r="K26" s="39">
        <f>I26*3</f>
        <v>90.449999999999989</v>
      </c>
      <c r="L26" s="39">
        <f>I26*4</f>
        <v>120.6</v>
      </c>
      <c r="N26" s="40"/>
      <c r="O26" s="41"/>
      <c r="P26" s="42"/>
      <c r="R26" s="40"/>
      <c r="S26" s="41"/>
    </row>
    <row r="27" spans="1:19" x14ac:dyDescent="0.25">
      <c r="A27" s="8" t="s">
        <v>17</v>
      </c>
      <c r="B27" s="9">
        <v>158</v>
      </c>
      <c r="C27" s="9">
        <v>90</v>
      </c>
      <c r="D27" s="5" t="s">
        <v>30</v>
      </c>
      <c r="E27" s="19">
        <v>2.0099999999999998</v>
      </c>
      <c r="F27" s="22" t="s">
        <v>47</v>
      </c>
      <c r="G27" s="29"/>
      <c r="H27" s="36">
        <v>0</v>
      </c>
      <c r="I27" s="37">
        <v>30.15</v>
      </c>
      <c r="J27" s="39">
        <f t="shared" si="8"/>
        <v>60.3</v>
      </c>
      <c r="K27" s="39">
        <f>I27*3</f>
        <v>90.449999999999989</v>
      </c>
      <c r="L27" s="39">
        <f>I27*4</f>
        <v>120.6</v>
      </c>
      <c r="N27" s="40"/>
      <c r="O27" s="41"/>
      <c r="P27" s="42"/>
      <c r="R27" s="40"/>
      <c r="S27" s="41"/>
    </row>
    <row r="28" spans="1:19" s="2" customFormat="1" x14ac:dyDescent="0.25">
      <c r="A28" s="13" t="s">
        <v>18</v>
      </c>
      <c r="B28" s="14"/>
      <c r="C28" s="14"/>
      <c r="D28" s="14"/>
      <c r="E28" s="15" t="s">
        <v>19</v>
      </c>
      <c r="F28" s="23"/>
      <c r="G28" s="30"/>
      <c r="H28" s="60" t="s">
        <v>19</v>
      </c>
      <c r="I28" s="61"/>
      <c r="J28" s="61"/>
      <c r="K28" s="61"/>
      <c r="L28" s="70"/>
      <c r="N28" s="60" t="s">
        <v>19</v>
      </c>
      <c r="O28" s="61"/>
      <c r="P28" s="61"/>
      <c r="R28" s="69" t="s">
        <v>19</v>
      </c>
      <c r="S28" s="69"/>
    </row>
    <row r="29" spans="1:19" x14ac:dyDescent="0.25">
      <c r="A29" s="8" t="s">
        <v>10</v>
      </c>
      <c r="B29" s="9">
        <v>103</v>
      </c>
      <c r="C29" s="9">
        <v>79</v>
      </c>
      <c r="D29" s="5" t="s">
        <v>27</v>
      </c>
      <c r="E29" s="18">
        <v>2.0099999999999998</v>
      </c>
      <c r="F29" s="22" t="s">
        <v>47</v>
      </c>
      <c r="G29" s="29"/>
      <c r="H29" s="36">
        <v>0</v>
      </c>
      <c r="I29" s="37">
        <f t="shared" ref="I29" si="9">E29*F29</f>
        <v>30.15</v>
      </c>
      <c r="J29" s="39">
        <f t="shared" ref="J29" si="10">I29*2</f>
        <v>60.3</v>
      </c>
      <c r="K29" s="39">
        <f>I29*3</f>
        <v>90.449999999999989</v>
      </c>
      <c r="L29" s="39">
        <f>I29*4</f>
        <v>120.6</v>
      </c>
      <c r="N29" s="40"/>
      <c r="O29" s="41"/>
      <c r="P29" s="42"/>
      <c r="R29" s="40"/>
      <c r="S29" s="41"/>
    </row>
    <row r="30" spans="1:19" x14ac:dyDescent="0.25">
      <c r="A30" s="8" t="s">
        <v>32</v>
      </c>
      <c r="B30" s="9">
        <v>83</v>
      </c>
      <c r="C30" s="9">
        <v>93</v>
      </c>
      <c r="D30" s="16" t="s">
        <v>26</v>
      </c>
      <c r="E30" s="18">
        <v>2.0099999999999998</v>
      </c>
      <c r="F30" s="22" t="s">
        <v>46</v>
      </c>
      <c r="G30" s="29"/>
      <c r="H30" s="32"/>
      <c r="I30" s="33"/>
      <c r="J30" s="33"/>
      <c r="K30" s="33"/>
      <c r="L30" s="33"/>
      <c r="N30" s="36">
        <v>0</v>
      </c>
      <c r="O30" s="43">
        <f>E30*F30</f>
        <v>60.3</v>
      </c>
      <c r="P30" s="44">
        <f>O30*2</f>
        <v>120.6</v>
      </c>
      <c r="R30" s="40"/>
      <c r="S30" s="41"/>
    </row>
    <row r="31" spans="1:19" x14ac:dyDescent="0.25">
      <c r="A31" s="8" t="s">
        <v>31</v>
      </c>
      <c r="B31" s="9">
        <v>83</v>
      </c>
      <c r="C31" s="9">
        <v>34</v>
      </c>
      <c r="D31" s="5" t="s">
        <v>35</v>
      </c>
      <c r="E31" s="18">
        <v>2.0099999999999998</v>
      </c>
      <c r="F31" s="22" t="s">
        <v>48</v>
      </c>
      <c r="G31" s="29"/>
      <c r="H31" s="32"/>
      <c r="I31" s="33"/>
      <c r="J31" s="33"/>
      <c r="K31" s="33"/>
      <c r="L31" s="33"/>
      <c r="N31" s="32"/>
      <c r="O31" s="33"/>
      <c r="P31" s="33"/>
      <c r="R31" s="36">
        <v>0</v>
      </c>
      <c r="S31" s="43">
        <f>E31*F31</f>
        <v>100.49999999999999</v>
      </c>
    </row>
    <row r="32" spans="1:19" x14ac:dyDescent="0.25">
      <c r="A32" s="8" t="s">
        <v>11</v>
      </c>
      <c r="B32" s="9">
        <v>82</v>
      </c>
      <c r="C32" s="9">
        <v>36</v>
      </c>
      <c r="D32" s="5" t="s">
        <v>28</v>
      </c>
      <c r="E32" s="18">
        <v>2.0099999999999998</v>
      </c>
      <c r="F32" s="22" t="s">
        <v>47</v>
      </c>
      <c r="G32" s="29"/>
      <c r="H32" s="36">
        <v>0</v>
      </c>
      <c r="I32" s="37">
        <f t="shared" ref="I32" si="11">E32*F32</f>
        <v>30.15</v>
      </c>
      <c r="J32" s="39">
        <f t="shared" ref="J32" si="12">I32*2</f>
        <v>60.3</v>
      </c>
      <c r="K32" s="39">
        <f>I32*3</f>
        <v>90.449999999999989</v>
      </c>
      <c r="L32" s="39">
        <f>I32*4</f>
        <v>120.6</v>
      </c>
      <c r="N32" s="40"/>
      <c r="O32" s="41"/>
      <c r="P32" s="42"/>
      <c r="R32" s="40"/>
      <c r="S32" s="41"/>
    </row>
    <row r="33" spans="1:19" x14ac:dyDescent="0.25">
      <c r="A33" s="10" t="s">
        <v>13</v>
      </c>
      <c r="B33" s="11">
        <v>150</v>
      </c>
      <c r="C33" s="11" t="s">
        <v>22</v>
      </c>
      <c r="D33" s="12" t="s">
        <v>41</v>
      </c>
      <c r="E33" s="18">
        <v>2.0099999999999998</v>
      </c>
      <c r="F33" s="25"/>
      <c r="G33" s="29"/>
      <c r="H33" s="32"/>
      <c r="I33" s="33"/>
      <c r="J33" s="33"/>
      <c r="K33" s="33"/>
      <c r="L33" s="33"/>
      <c r="N33" s="32"/>
      <c r="O33" s="33"/>
      <c r="P33" s="33"/>
      <c r="R33" s="32"/>
      <c r="S33" s="33"/>
    </row>
    <row r="34" spans="1:19" x14ac:dyDescent="0.25">
      <c r="A34" s="8" t="s">
        <v>14</v>
      </c>
      <c r="B34" s="9">
        <v>205</v>
      </c>
      <c r="C34" s="9">
        <v>105</v>
      </c>
      <c r="D34" s="5" t="s">
        <v>29</v>
      </c>
      <c r="E34" s="18">
        <v>2.0099999999999998</v>
      </c>
      <c r="F34" s="22" t="s">
        <v>47</v>
      </c>
      <c r="G34" s="29"/>
      <c r="H34" s="36">
        <v>0</v>
      </c>
      <c r="I34" s="37">
        <f t="shared" ref="I34:I37" si="13">E34*F34</f>
        <v>30.15</v>
      </c>
      <c r="J34" s="39">
        <f t="shared" ref="J34:J37" si="14">I34*2</f>
        <v>60.3</v>
      </c>
      <c r="K34" s="39">
        <f>I34*3</f>
        <v>90.449999999999989</v>
      </c>
      <c r="L34" s="39">
        <f>I34*4</f>
        <v>120.6</v>
      </c>
      <c r="N34" s="40"/>
      <c r="O34" s="41"/>
      <c r="P34" s="42"/>
      <c r="R34" s="40"/>
      <c r="S34" s="41"/>
    </row>
    <row r="35" spans="1:19" x14ac:dyDescent="0.25">
      <c r="A35" s="8" t="s">
        <v>16</v>
      </c>
      <c r="B35" s="9">
        <v>159</v>
      </c>
      <c r="C35" s="9">
        <v>62</v>
      </c>
      <c r="D35" s="16" t="s">
        <v>34</v>
      </c>
      <c r="E35" s="18">
        <v>2.0099999999999998</v>
      </c>
      <c r="F35" s="22" t="s">
        <v>47</v>
      </c>
      <c r="G35" s="29"/>
      <c r="H35" s="36">
        <v>0</v>
      </c>
      <c r="I35" s="37">
        <f t="shared" si="13"/>
        <v>30.15</v>
      </c>
      <c r="J35" s="39">
        <f t="shared" si="14"/>
        <v>60.3</v>
      </c>
      <c r="K35" s="39">
        <f>I35*3</f>
        <v>90.449999999999989</v>
      </c>
      <c r="L35" s="39">
        <f>I35*4</f>
        <v>120.6</v>
      </c>
      <c r="N35" s="40"/>
      <c r="O35" s="41"/>
      <c r="P35" s="42"/>
      <c r="R35" s="40"/>
      <c r="S35" s="41"/>
    </row>
    <row r="36" spans="1:19" x14ac:dyDescent="0.25">
      <c r="A36" s="8" t="s">
        <v>17</v>
      </c>
      <c r="B36" s="9">
        <v>158</v>
      </c>
      <c r="C36" s="9">
        <v>90</v>
      </c>
      <c r="D36" s="5" t="s">
        <v>30</v>
      </c>
      <c r="E36" s="18">
        <v>2.0099999999999998</v>
      </c>
      <c r="F36" s="22" t="s">
        <v>47</v>
      </c>
      <c r="G36" s="29"/>
      <c r="H36" s="36">
        <v>0</v>
      </c>
      <c r="I36" s="37">
        <f t="shared" si="13"/>
        <v>30.15</v>
      </c>
      <c r="J36" s="39">
        <f t="shared" si="14"/>
        <v>60.3</v>
      </c>
      <c r="K36" s="39">
        <f>I36*3</f>
        <v>90.449999999999989</v>
      </c>
      <c r="L36" s="39">
        <f>I36*4</f>
        <v>120.6</v>
      </c>
      <c r="N36" s="40"/>
      <c r="O36" s="41"/>
      <c r="P36" s="42"/>
      <c r="R36" s="40"/>
      <c r="S36" s="41"/>
    </row>
    <row r="37" spans="1:19" x14ac:dyDescent="0.25">
      <c r="A37" s="8" t="s">
        <v>14</v>
      </c>
      <c r="B37" s="9">
        <v>205</v>
      </c>
      <c r="C37" s="9">
        <v>105</v>
      </c>
      <c r="D37" s="5" t="s">
        <v>29</v>
      </c>
      <c r="E37" s="18">
        <v>2.0099999999999998</v>
      </c>
      <c r="F37" s="22" t="s">
        <v>47</v>
      </c>
      <c r="G37" s="29"/>
      <c r="H37" s="36">
        <v>0</v>
      </c>
      <c r="I37" s="37">
        <f t="shared" si="13"/>
        <v>30.15</v>
      </c>
      <c r="J37" s="39">
        <f t="shared" si="14"/>
        <v>60.3</v>
      </c>
      <c r="K37" s="39">
        <f>I37*3</f>
        <v>90.449999999999989</v>
      </c>
      <c r="L37" s="39">
        <f>I37*4</f>
        <v>120.6</v>
      </c>
      <c r="N37" s="40"/>
      <c r="O37" s="41"/>
      <c r="P37" s="42"/>
      <c r="R37" s="40"/>
      <c r="S37" s="41"/>
    </row>
    <row r="38" spans="1:19" x14ac:dyDescent="0.25">
      <c r="A38" s="13" t="s">
        <v>18</v>
      </c>
      <c r="B38" s="14"/>
      <c r="C38" s="14"/>
      <c r="D38" s="14"/>
      <c r="E38" s="15" t="s">
        <v>20</v>
      </c>
      <c r="F38" s="23"/>
      <c r="G38" s="31"/>
      <c r="H38" s="60" t="s">
        <v>20</v>
      </c>
      <c r="I38" s="61"/>
      <c r="J38" s="61"/>
      <c r="K38" s="61"/>
      <c r="L38" s="70"/>
      <c r="N38" s="60" t="s">
        <v>20</v>
      </c>
      <c r="O38" s="61"/>
      <c r="P38" s="61"/>
      <c r="R38" s="69" t="s">
        <v>20</v>
      </c>
      <c r="S38" s="69"/>
    </row>
    <row r="39" spans="1:19" x14ac:dyDescent="0.25">
      <c r="A39" s="8" t="s">
        <v>10</v>
      </c>
      <c r="B39" s="9">
        <v>103</v>
      </c>
      <c r="C39" s="9">
        <v>79</v>
      </c>
      <c r="D39" s="5" t="s">
        <v>27</v>
      </c>
      <c r="E39" s="18">
        <v>1.71</v>
      </c>
      <c r="F39" s="22" t="s">
        <v>47</v>
      </c>
      <c r="G39" s="26"/>
      <c r="H39" s="36">
        <v>0</v>
      </c>
      <c r="I39" s="37">
        <f t="shared" ref="I39" si="15">E39*F39</f>
        <v>25.65</v>
      </c>
      <c r="J39" s="39">
        <f t="shared" ref="J39" si="16">I39*2</f>
        <v>51.3</v>
      </c>
      <c r="K39" s="39">
        <f>I39*3</f>
        <v>76.949999999999989</v>
      </c>
      <c r="L39" s="39">
        <f>I39*4</f>
        <v>102.6</v>
      </c>
      <c r="N39" s="40"/>
      <c r="O39" s="41"/>
      <c r="P39" s="42"/>
      <c r="R39" s="40"/>
      <c r="S39" s="41"/>
    </row>
    <row r="40" spans="1:19" x14ac:dyDescent="0.25">
      <c r="A40" s="8" t="s">
        <v>32</v>
      </c>
      <c r="B40" s="9">
        <v>83</v>
      </c>
      <c r="C40" s="9">
        <v>93</v>
      </c>
      <c r="D40" s="16" t="s">
        <v>26</v>
      </c>
      <c r="E40" s="18">
        <v>1.71</v>
      </c>
      <c r="F40" s="22" t="s">
        <v>46</v>
      </c>
      <c r="G40" s="26"/>
      <c r="H40" s="32"/>
      <c r="I40" s="33"/>
      <c r="J40" s="33"/>
      <c r="K40" s="33"/>
      <c r="L40" s="33"/>
      <c r="N40" s="36">
        <v>0</v>
      </c>
      <c r="O40" s="43">
        <f>E40*F40</f>
        <v>51.3</v>
      </c>
      <c r="P40" s="44">
        <f>O40*2</f>
        <v>102.6</v>
      </c>
      <c r="R40" s="40"/>
      <c r="S40" s="41"/>
    </row>
    <row r="41" spans="1:19" x14ac:dyDescent="0.25">
      <c r="A41" s="8" t="s">
        <v>31</v>
      </c>
      <c r="B41" s="9">
        <v>83</v>
      </c>
      <c r="C41" s="9">
        <v>34</v>
      </c>
      <c r="D41" s="5" t="s">
        <v>35</v>
      </c>
      <c r="E41" s="18">
        <v>1.71</v>
      </c>
      <c r="F41" s="22" t="s">
        <v>48</v>
      </c>
      <c r="G41" s="26"/>
      <c r="H41" s="32"/>
      <c r="I41" s="33"/>
      <c r="J41" s="33"/>
      <c r="K41" s="33"/>
      <c r="L41" s="33"/>
      <c r="N41" s="32"/>
      <c r="O41" s="33"/>
      <c r="P41" s="33"/>
      <c r="R41" s="36">
        <v>0</v>
      </c>
      <c r="S41" s="43">
        <f>E41*F41</f>
        <v>85.5</v>
      </c>
    </row>
    <row r="42" spans="1:19" x14ac:dyDescent="0.25">
      <c r="A42" s="8" t="s">
        <v>11</v>
      </c>
      <c r="B42" s="9">
        <v>82</v>
      </c>
      <c r="C42" s="9">
        <v>36</v>
      </c>
      <c r="D42" s="5" t="s">
        <v>28</v>
      </c>
      <c r="E42" s="18">
        <v>1.71</v>
      </c>
      <c r="F42" s="22" t="s">
        <v>47</v>
      </c>
      <c r="G42" s="26"/>
      <c r="H42" s="36">
        <v>0</v>
      </c>
      <c r="I42" s="37">
        <f t="shared" ref="I42" si="17">E42*F42</f>
        <v>25.65</v>
      </c>
      <c r="J42" s="39">
        <f t="shared" ref="J42" si="18">I42*2</f>
        <v>51.3</v>
      </c>
      <c r="K42" s="39">
        <f>I42*3</f>
        <v>76.949999999999989</v>
      </c>
      <c r="L42" s="39">
        <f>I42*4</f>
        <v>102.6</v>
      </c>
      <c r="N42" s="40"/>
      <c r="O42" s="41"/>
      <c r="P42" s="42"/>
      <c r="R42" s="40"/>
      <c r="S42" s="41"/>
    </row>
    <row r="43" spans="1:19" x14ac:dyDescent="0.25">
      <c r="A43" s="10" t="s">
        <v>13</v>
      </c>
      <c r="B43" s="11">
        <v>150</v>
      </c>
      <c r="C43" s="11" t="s">
        <v>22</v>
      </c>
      <c r="D43" s="12" t="s">
        <v>41</v>
      </c>
      <c r="E43" s="18">
        <v>1.71</v>
      </c>
      <c r="F43" s="25"/>
      <c r="G43" s="26"/>
      <c r="H43" s="32"/>
      <c r="I43" s="33"/>
      <c r="J43" s="33"/>
      <c r="K43" s="33"/>
      <c r="L43" s="33"/>
      <c r="N43" s="32"/>
      <c r="O43" s="33"/>
      <c r="P43" s="33"/>
      <c r="R43" s="32"/>
      <c r="S43" s="33"/>
    </row>
    <row r="44" spans="1:19" x14ac:dyDescent="0.25">
      <c r="A44" s="8" t="s">
        <v>14</v>
      </c>
      <c r="B44" s="9">
        <v>205</v>
      </c>
      <c r="C44" s="9">
        <v>105</v>
      </c>
      <c r="D44" s="5" t="s">
        <v>29</v>
      </c>
      <c r="E44" s="18">
        <v>1.71</v>
      </c>
      <c r="F44" s="22" t="s">
        <v>47</v>
      </c>
      <c r="G44" s="26"/>
      <c r="H44" s="36">
        <v>0</v>
      </c>
      <c r="I44" s="37">
        <f t="shared" ref="I44:I47" si="19">E44*F44</f>
        <v>25.65</v>
      </c>
      <c r="J44" s="39">
        <f t="shared" ref="J44:J47" si="20">I44*2</f>
        <v>51.3</v>
      </c>
      <c r="K44" s="39">
        <f>I44*3</f>
        <v>76.949999999999989</v>
      </c>
      <c r="L44" s="39">
        <f>I44*4</f>
        <v>102.6</v>
      </c>
      <c r="N44" s="40"/>
      <c r="O44" s="41"/>
      <c r="P44" s="42"/>
      <c r="R44" s="40"/>
      <c r="S44" s="41"/>
    </row>
    <row r="45" spans="1:19" x14ac:dyDescent="0.25">
      <c r="A45" s="8" t="s">
        <v>16</v>
      </c>
      <c r="B45" s="9">
        <v>159</v>
      </c>
      <c r="C45" s="9">
        <v>62</v>
      </c>
      <c r="D45" s="16" t="s">
        <v>34</v>
      </c>
      <c r="E45" s="18">
        <v>1.71</v>
      </c>
      <c r="F45" s="22" t="s">
        <v>47</v>
      </c>
      <c r="G45" s="26"/>
      <c r="H45" s="36">
        <v>0</v>
      </c>
      <c r="I45" s="37">
        <f t="shared" si="19"/>
        <v>25.65</v>
      </c>
      <c r="J45" s="39">
        <f t="shared" si="20"/>
        <v>51.3</v>
      </c>
      <c r="K45" s="39">
        <f>I45*3</f>
        <v>76.949999999999989</v>
      </c>
      <c r="L45" s="39">
        <f>I45*4</f>
        <v>102.6</v>
      </c>
      <c r="N45" s="40"/>
      <c r="O45" s="41"/>
      <c r="P45" s="42"/>
      <c r="R45" s="40"/>
      <c r="S45" s="41"/>
    </row>
    <row r="46" spans="1:19" x14ac:dyDescent="0.25">
      <c r="A46" s="8" t="s">
        <v>17</v>
      </c>
      <c r="B46" s="9">
        <v>158</v>
      </c>
      <c r="C46" s="9">
        <v>90</v>
      </c>
      <c r="D46" s="5" t="s">
        <v>30</v>
      </c>
      <c r="E46" s="18">
        <v>1.71</v>
      </c>
      <c r="F46" s="22" t="s">
        <v>47</v>
      </c>
      <c r="G46" s="26"/>
      <c r="H46" s="36">
        <v>0</v>
      </c>
      <c r="I46" s="37">
        <f t="shared" si="19"/>
        <v>25.65</v>
      </c>
      <c r="J46" s="39">
        <f t="shared" si="20"/>
        <v>51.3</v>
      </c>
      <c r="K46" s="39">
        <f>I46*3</f>
        <v>76.949999999999989</v>
      </c>
      <c r="L46" s="39">
        <f>I46*4</f>
        <v>102.6</v>
      </c>
      <c r="N46" s="40"/>
      <c r="O46" s="41"/>
      <c r="P46" s="42"/>
      <c r="R46" s="40"/>
      <c r="S46" s="41"/>
    </row>
    <row r="47" spans="1:19" x14ac:dyDescent="0.25">
      <c r="A47" s="8" t="s">
        <v>14</v>
      </c>
      <c r="B47" s="9">
        <v>205</v>
      </c>
      <c r="C47" s="9">
        <v>105</v>
      </c>
      <c r="D47" s="5" t="s">
        <v>29</v>
      </c>
      <c r="E47" s="18">
        <v>1.71</v>
      </c>
      <c r="F47" s="22" t="s">
        <v>47</v>
      </c>
      <c r="G47" s="26"/>
      <c r="H47" s="36">
        <v>0</v>
      </c>
      <c r="I47" s="37">
        <f t="shared" si="19"/>
        <v>25.65</v>
      </c>
      <c r="J47" s="39">
        <f t="shared" si="20"/>
        <v>51.3</v>
      </c>
      <c r="K47" s="39">
        <f>I47*3</f>
        <v>76.949999999999989</v>
      </c>
      <c r="L47" s="39">
        <f>I47*4</f>
        <v>102.6</v>
      </c>
      <c r="N47" s="40"/>
      <c r="O47" s="41"/>
      <c r="P47" s="42"/>
      <c r="R47" s="40"/>
      <c r="S47" s="41"/>
    </row>
    <row r="48" spans="1:19" x14ac:dyDescent="0.25">
      <c r="A48" s="59" t="s">
        <v>42</v>
      </c>
      <c r="B48" s="59"/>
      <c r="C48" s="59"/>
      <c r="D48" s="59"/>
      <c r="E48" s="6"/>
      <c r="F48" s="4"/>
      <c r="G48" s="24"/>
    </row>
  </sheetData>
  <mergeCells count="14">
    <mergeCell ref="R5:S5"/>
    <mergeCell ref="R28:S28"/>
    <mergeCell ref="R38:S38"/>
    <mergeCell ref="H28:L28"/>
    <mergeCell ref="H38:L38"/>
    <mergeCell ref="A48:D48"/>
    <mergeCell ref="N28:P28"/>
    <mergeCell ref="N38:P38"/>
    <mergeCell ref="A1:F1"/>
    <mergeCell ref="A2:F2"/>
    <mergeCell ref="A3:F3"/>
    <mergeCell ref="A4:F4"/>
    <mergeCell ref="H5:L5"/>
    <mergeCell ref="N5:P5"/>
  </mergeCells>
  <phoneticPr fontId="10" type="noConversion"/>
  <printOptions horizontalCentered="1"/>
  <pageMargins left="0.25" right="0.25" top="0.5" bottom="0.25" header="0.5" footer="0.3"/>
  <pageSetup scale="92" orientation="landscape" r:id="rId1"/>
  <headerFooter>
    <oddHeader xml:space="preserve">&amp;RExhibit 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B38A-C0C1-47F3-8E0B-BB7D013FAEDB}">
  <sheetPr>
    <pageSetUpPr fitToPage="1"/>
  </sheetPr>
  <dimension ref="A1:G15"/>
  <sheetViews>
    <sheetView workbookViewId="0">
      <pane ySplit="1" topLeftCell="A2" activePane="bottomLeft" state="frozen"/>
      <selection pane="bottomLeft" activeCell="D20" sqref="D20"/>
    </sheetView>
  </sheetViews>
  <sheetFormatPr defaultRowHeight="15" x14ac:dyDescent="0.25"/>
  <cols>
    <col min="1" max="1" width="11.5703125" customWidth="1"/>
    <col min="2" max="2" width="72" bestFit="1" customWidth="1"/>
    <col min="3" max="3" width="9.140625" style="54"/>
    <col min="4" max="4" width="76.28515625" customWidth="1"/>
    <col min="5" max="5" width="7.5703125" style="54" bestFit="1" customWidth="1"/>
    <col min="6" max="6" width="8.42578125" style="54" bestFit="1" customWidth="1"/>
    <col min="7" max="7" width="9.7109375" style="54" hidden="1" customWidth="1"/>
  </cols>
  <sheetData>
    <row r="1" spans="1:7" s="52" customFormat="1" ht="45" x14ac:dyDescent="0.25">
      <c r="A1" s="46" t="s">
        <v>21</v>
      </c>
      <c r="B1" s="46" t="s">
        <v>23</v>
      </c>
      <c r="C1" s="46" t="s">
        <v>60</v>
      </c>
      <c r="D1" s="51" t="s">
        <v>62</v>
      </c>
      <c r="E1" s="46" t="s">
        <v>86</v>
      </c>
      <c r="F1" s="46" t="s">
        <v>65</v>
      </c>
      <c r="G1" s="46" t="s">
        <v>63</v>
      </c>
    </row>
    <row r="2" spans="1:7" ht="15" customHeight="1" x14ac:dyDescent="0.25">
      <c r="A2" s="47">
        <v>34</v>
      </c>
      <c r="B2" s="48" t="s">
        <v>35</v>
      </c>
      <c r="C2" s="53">
        <v>90847</v>
      </c>
      <c r="D2" s="49" t="s">
        <v>61</v>
      </c>
      <c r="E2" s="57" t="s">
        <v>87</v>
      </c>
      <c r="F2" s="53">
        <v>50</v>
      </c>
      <c r="G2" s="55" t="s">
        <v>64</v>
      </c>
    </row>
    <row r="3" spans="1:7" ht="15" customHeight="1" x14ac:dyDescent="0.25">
      <c r="A3" s="47">
        <v>36</v>
      </c>
      <c r="B3" s="48" t="s">
        <v>28</v>
      </c>
      <c r="C3" s="53">
        <v>90853</v>
      </c>
      <c r="D3" s="49" t="s">
        <v>66</v>
      </c>
      <c r="E3" s="57" t="s">
        <v>88</v>
      </c>
      <c r="F3" s="53">
        <v>15</v>
      </c>
      <c r="G3" s="55" t="s">
        <v>64</v>
      </c>
    </row>
    <row r="4" spans="1:7" ht="15" customHeight="1" x14ac:dyDescent="0.25">
      <c r="A4" s="47">
        <v>62</v>
      </c>
      <c r="B4" s="50" t="s">
        <v>34</v>
      </c>
      <c r="C4" s="53" t="s">
        <v>67</v>
      </c>
      <c r="D4" s="49" t="s">
        <v>68</v>
      </c>
      <c r="E4" s="57" t="s">
        <v>88</v>
      </c>
      <c r="F4" s="53">
        <v>15</v>
      </c>
      <c r="G4" s="55" t="s">
        <v>69</v>
      </c>
    </row>
    <row r="5" spans="1:7" ht="15" customHeight="1" x14ac:dyDescent="0.25">
      <c r="A5" s="77">
        <v>73</v>
      </c>
      <c r="B5" s="74" t="s">
        <v>25</v>
      </c>
      <c r="C5" s="53">
        <v>99212</v>
      </c>
      <c r="D5" s="49" t="s">
        <v>70</v>
      </c>
      <c r="E5" s="57" t="s">
        <v>89</v>
      </c>
      <c r="F5" s="53">
        <v>15</v>
      </c>
      <c r="G5" s="71" t="s">
        <v>71</v>
      </c>
    </row>
    <row r="6" spans="1:7" ht="15" customHeight="1" x14ac:dyDescent="0.25">
      <c r="A6" s="78"/>
      <c r="B6" s="75"/>
      <c r="C6" s="53">
        <v>99213</v>
      </c>
      <c r="D6" s="49" t="s">
        <v>72</v>
      </c>
      <c r="E6" s="57" t="s">
        <v>90</v>
      </c>
      <c r="F6" s="53">
        <v>25</v>
      </c>
      <c r="G6" s="72"/>
    </row>
    <row r="7" spans="1:7" ht="15" customHeight="1" x14ac:dyDescent="0.25">
      <c r="A7" s="78"/>
      <c r="B7" s="75"/>
      <c r="C7" s="53">
        <v>99214</v>
      </c>
      <c r="D7" s="49" t="s">
        <v>73</v>
      </c>
      <c r="E7" s="57" t="s">
        <v>91</v>
      </c>
      <c r="F7" s="53">
        <v>35</v>
      </c>
      <c r="G7" s="72"/>
    </row>
    <row r="8" spans="1:7" ht="15" customHeight="1" x14ac:dyDescent="0.25">
      <c r="A8" s="79"/>
      <c r="B8" s="76"/>
      <c r="C8" s="53">
        <v>99215</v>
      </c>
      <c r="D8" s="49" t="s">
        <v>74</v>
      </c>
      <c r="E8" s="57" t="s">
        <v>92</v>
      </c>
      <c r="F8" s="53">
        <v>47</v>
      </c>
      <c r="G8" s="73"/>
    </row>
    <row r="9" spans="1:7" ht="15" customHeight="1" x14ac:dyDescent="0.25">
      <c r="A9" s="47">
        <v>79</v>
      </c>
      <c r="B9" s="48" t="s">
        <v>27</v>
      </c>
      <c r="C9" s="53">
        <v>90791</v>
      </c>
      <c r="D9" s="49" t="s">
        <v>75</v>
      </c>
      <c r="E9" s="57" t="s">
        <v>88</v>
      </c>
      <c r="F9" s="53">
        <v>15</v>
      </c>
      <c r="G9" s="55" t="s">
        <v>76</v>
      </c>
    </row>
    <row r="10" spans="1:7" ht="15" customHeight="1" x14ac:dyDescent="0.25">
      <c r="A10" s="47">
        <v>80</v>
      </c>
      <c r="B10" s="48" t="s">
        <v>24</v>
      </c>
      <c r="C10" s="53">
        <v>90792</v>
      </c>
      <c r="D10" s="49" t="s">
        <v>77</v>
      </c>
      <c r="E10" s="57" t="s">
        <v>88</v>
      </c>
      <c r="F10" s="53">
        <v>15</v>
      </c>
      <c r="G10" s="55" t="s">
        <v>76</v>
      </c>
    </row>
    <row r="11" spans="1:7" ht="15" customHeight="1" x14ac:dyDescent="0.25">
      <c r="A11" s="47">
        <v>90</v>
      </c>
      <c r="B11" s="48" t="s">
        <v>30</v>
      </c>
      <c r="C11" s="53" t="s">
        <v>78</v>
      </c>
      <c r="D11" s="49" t="s">
        <v>79</v>
      </c>
      <c r="E11" s="57" t="s">
        <v>88</v>
      </c>
      <c r="F11" s="53">
        <v>15</v>
      </c>
      <c r="G11" s="55" t="s">
        <v>69</v>
      </c>
    </row>
    <row r="12" spans="1:7" ht="15" customHeight="1" x14ac:dyDescent="0.25">
      <c r="A12" s="82">
        <v>93</v>
      </c>
      <c r="B12" s="81" t="s">
        <v>26</v>
      </c>
      <c r="C12" s="53">
        <v>90832</v>
      </c>
      <c r="D12" s="49" t="s">
        <v>80</v>
      </c>
      <c r="E12" s="57" t="s">
        <v>93</v>
      </c>
      <c r="F12" s="53">
        <v>30</v>
      </c>
      <c r="G12" s="80" t="s">
        <v>64</v>
      </c>
    </row>
    <row r="13" spans="1:7" ht="15" customHeight="1" x14ac:dyDescent="0.25">
      <c r="A13" s="82"/>
      <c r="B13" s="81"/>
      <c r="C13" s="56">
        <v>90834</v>
      </c>
      <c r="D13" s="45" t="s">
        <v>81</v>
      </c>
      <c r="E13" s="58" t="s">
        <v>94</v>
      </c>
      <c r="F13" s="56">
        <v>45</v>
      </c>
      <c r="G13" s="80"/>
    </row>
    <row r="14" spans="1:7" ht="15" customHeight="1" x14ac:dyDescent="0.25">
      <c r="A14" s="82"/>
      <c r="B14" s="81"/>
      <c r="C14" s="56">
        <v>90837</v>
      </c>
      <c r="D14" s="45" t="s">
        <v>82</v>
      </c>
      <c r="E14" s="58" t="s">
        <v>95</v>
      </c>
      <c r="F14" s="56">
        <v>60</v>
      </c>
      <c r="G14" s="80"/>
    </row>
    <row r="15" spans="1:7" ht="15" customHeight="1" x14ac:dyDescent="0.25">
      <c r="A15" s="47">
        <v>105</v>
      </c>
      <c r="B15" s="48" t="s">
        <v>29</v>
      </c>
      <c r="C15" s="53" t="s">
        <v>83</v>
      </c>
      <c r="D15" s="49" t="s">
        <v>84</v>
      </c>
      <c r="E15" s="57" t="s">
        <v>88</v>
      </c>
      <c r="F15" s="53">
        <v>15</v>
      </c>
      <c r="G15" s="55" t="s">
        <v>85</v>
      </c>
    </row>
  </sheetData>
  <sortState xmlns:xlrd2="http://schemas.microsoft.com/office/spreadsheetml/2017/richdata2" ref="A2:B19">
    <sortCondition ref="A2:A19"/>
  </sortState>
  <mergeCells count="6">
    <mergeCell ref="G5:G8"/>
    <mergeCell ref="B5:B8"/>
    <mergeCell ref="A5:A8"/>
    <mergeCell ref="G12:G14"/>
    <mergeCell ref="B12:B14"/>
    <mergeCell ref="A12:A14"/>
  </mergeCells>
  <pageMargins left="0" right="0" top="0.75" bottom="0.75" header="0.3" footer="0.3"/>
  <pageSetup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Schedule</vt:lpstr>
      <vt:lpstr>Procedure Code to CPT</vt:lpstr>
    </vt:vector>
  </TitlesOfParts>
  <Company>County of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Muro, Michael</dc:creator>
  <cp:lastModifiedBy>Escobedo, Francisco</cp:lastModifiedBy>
  <cp:lastPrinted>2023-07-07T16:12:20Z</cp:lastPrinted>
  <dcterms:created xsi:type="dcterms:W3CDTF">2020-06-03T22:03:02Z</dcterms:created>
  <dcterms:modified xsi:type="dcterms:W3CDTF">2023-07-11T23:55:28Z</dcterms:modified>
</cp:coreProperties>
</file>